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ne.indersone\Documents\jauna mape\2024.gads\Tirgus izpētes\"/>
    </mc:Choice>
  </mc:AlternateContent>
  <xr:revisionPtr revIDLastSave="0" documentId="8_{7CB00827-3C5A-4F32-8BDA-3564C85E3AAD}" xr6:coauthVersionLast="47" xr6:coauthVersionMax="47" xr10:uidLastSave="{00000000-0000-0000-0000-000000000000}"/>
  <bookViews>
    <workbookView xWindow="-120" yWindow="-120" windowWidth="20730" windowHeight="11160" activeTab="2" xr2:uid="{FFCBCC22-1A69-4EAF-83DF-94A6767DE081}"/>
  </bookViews>
  <sheets>
    <sheet name="Kopsavilkums" sheetId="3" r:id="rId1"/>
    <sheet name="UKT" sheetId="2" r:id="rId2"/>
    <sheet name="UK" sheetId="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2" l="1"/>
  <c r="E68" i="2"/>
  <c r="E71" i="2" s="1"/>
  <c r="E65" i="2"/>
  <c r="B66" i="2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E61" i="2"/>
  <c r="B54" i="2"/>
  <c r="B55" i="2" s="1"/>
  <c r="B56" i="2" s="1"/>
  <c r="B57" i="2" s="1"/>
  <c r="B58" i="2" s="1"/>
  <c r="B59" i="2" s="1"/>
  <c r="B60" i="2" s="1"/>
  <c r="B61" i="2" s="1"/>
  <c r="B62" i="2" s="1"/>
  <c r="B63" i="2" s="1"/>
  <c r="E66" i="2" l="1"/>
  <c r="E70" i="2" s="1"/>
  <c r="E15" i="2"/>
</calcChain>
</file>

<file path=xl/sharedStrings.xml><?xml version="1.0" encoding="utf-8"?>
<sst xmlns="http://schemas.openxmlformats.org/spreadsheetml/2006/main" count="339" uniqueCount="182">
  <si>
    <t>Nr.</t>
  </si>
  <si>
    <t>Nosaukums</t>
  </si>
  <si>
    <t>Ūdens ievada mezgls ar attīrīšanas kompleksu</t>
  </si>
  <si>
    <t>Spiediena paaugstināšanas sūkņu iekārta HYDRO 2 CRE 5-9 7,45 m3/st., H=42,5m, 2,2 kW, ~3x380, 8,3A, 98 kg ar hidroforu 12l</t>
  </si>
  <si>
    <t>kpl.</t>
  </si>
  <si>
    <t>Kompensators, PN10</t>
  </si>
  <si>
    <t>kompl.</t>
  </si>
  <si>
    <t>Filtrs DN50, PN10</t>
  </si>
  <si>
    <t>gab.</t>
  </si>
  <si>
    <t>Mehānisks pašskalojošs filtrs F76S-2AA</t>
  </si>
  <si>
    <t>Automātiskā iekārta ūdens atdzelžošanai NSB 80 (4.8 m³/h)</t>
  </si>
  <si>
    <t>Automātiskā iekārta ūdens mīkstināšanai SMH 602-F (10m³/h)</t>
  </si>
  <si>
    <t>Pāreja PE caurulēm Ø63x2"</t>
  </si>
  <si>
    <t>Cinkotā tērauda ūdensvada caurule Ø60.3x3.6 ar veidgabaliem</t>
  </si>
  <si>
    <t>m</t>
  </si>
  <si>
    <t>Cinkotā tērauda ūdensvada caurule Ø48.3x3.2 ar veidgabaliem</t>
  </si>
  <si>
    <t>Lodveida krāns, PN10</t>
  </si>
  <si>
    <t>Iztukšošanas  krāns ar uzgali, PN10</t>
  </si>
  <si>
    <t xml:space="preserve">Atgaisotājs </t>
  </si>
  <si>
    <t>Manometrs, PN10</t>
  </si>
  <si>
    <t>Wavin Tigris K1 daudzslāņu caurule Ø63x6.0 ar veidgabaliem</t>
  </si>
  <si>
    <t>Wavin Tigris K1 daudzslāņu caurule Ø50x4.5 ar veidgabaliem</t>
  </si>
  <si>
    <t>Wavin Tigris K1 daudzslāņu caurule Ø40x4.0 ar veidgabaliem</t>
  </si>
  <si>
    <t>Wavin Tigris K1 daudzslāņu caurule Ø25x2.5 ar veidgabaliem</t>
  </si>
  <si>
    <t>Izolācija Armacell TUBOLIT DG TL-64/9-DG</t>
  </si>
  <si>
    <t>Izolācija Armacell TUBOLIT DG TL-50/9-DG</t>
  </si>
  <si>
    <t>Izolācija Armacell TUBOLIT DG TL-28/9-DG</t>
  </si>
  <si>
    <t xml:space="preserve">Cauruļvadu stiprinājumi </t>
  </si>
  <si>
    <t>Ugunsdrošības lente DN/OD63</t>
  </si>
  <si>
    <t xml:space="preserve">Caurules montāža </t>
  </si>
  <si>
    <t>Hidrauliskā pārbaude 10 bar</t>
  </si>
  <si>
    <t>Ugunsdzēsības Ū2 sistēma</t>
  </si>
  <si>
    <t>Pamati zem rezervuāriem 2050x1550x50(h)</t>
  </si>
  <si>
    <t xml:space="preserve">Atloku aizbīdnis PN10, ar elektropiedziņu Ebro E-65, 230V, 0,16kW </t>
  </si>
  <si>
    <t>Automātikas bloks</t>
  </si>
  <si>
    <t>Rūpnieciski sagatavota ugunsdzēsības sūkņu stacija uz pamatni ar kolektoru Fire 2 CR 3-7 3.6m³/st, H=26,7m (1.darba sūknis, otrs rezervē, vadības skaps, Testēšanas caurule DN32 ar plūsmas indikāciju un vārstu, hidrofors 24l) 1.1 kW, 50Hz, 3x380/50</t>
  </si>
  <si>
    <t>Melna tērauda ūdensvada caurule Ø60.3x3.6 ar veidgabaliem</t>
  </si>
  <si>
    <t>Melna tērauda ūdensvada caurule Ø48,3x3.2</t>
  </si>
  <si>
    <t>Cinkotā tērauda caurule ar kaplingiem</t>
  </si>
  <si>
    <t>PVC kanalizācijas caurule ar uzmavu, ar iestrādātu gumijas blīvi un veidgabaliem (ieguldies klase SN4)</t>
  </si>
  <si>
    <t>PE spiediena caurule ar veidgabaliem PE100 PN10</t>
  </si>
  <si>
    <t>Spiediena dzēšanas tvertne ∅325x7.0; H=500mm</t>
  </si>
  <si>
    <t xml:space="preserve">Ūdens līmeņa devējs </t>
  </si>
  <si>
    <t>Ventilācijas vārsrts, PN10</t>
  </si>
  <si>
    <t>Elektrokomutācijas kabeļu komplekts</t>
  </si>
  <si>
    <t>Cauruļvadu stiprinājumi</t>
  </si>
  <si>
    <t>Elektrometināti tērauda cauruļu veidgabali</t>
  </si>
  <si>
    <t xml:space="preserve">Krāsa LARAGRUNT 2 kārtas </t>
  </si>
  <si>
    <t>kg</t>
  </si>
  <si>
    <t>Gruntējuma GF 021 viena kārta</t>
  </si>
  <si>
    <t>Marķēšanas materiāli</t>
  </si>
  <si>
    <t>Metināšanas materiāli un darbi</t>
  </si>
  <si>
    <t>Ugunsdrošības lente DN50</t>
  </si>
  <si>
    <t>Citi neuzskaitīti materiāli</t>
  </si>
  <si>
    <t>Ugunsdzēsības rezervuāra montāža un pieslēgšana automātikai</t>
  </si>
  <si>
    <t>Elektro aizbīdņu montāža un pieslēgšana automātikai</t>
  </si>
  <si>
    <t xml:space="preserve">Cauruļvadu montāža </t>
  </si>
  <si>
    <t>Iekārtas ieregulēšana, palaišana un pārbaude</t>
  </si>
  <si>
    <t>K1 sistēma</t>
  </si>
  <si>
    <t>PVC kanalizācijas caurule ar uzmavu, ar iestrādātu gumijas blīvi un veidgabaliem (ieguldies klase SN8)</t>
  </si>
  <si>
    <t>Traps ar pretvārstu un "sausā tipa" sifonu (vertikālais izvads) HL310NPrG</t>
  </si>
  <si>
    <t>Ugunsdzēsības rezervuārs WERIT 1500-2 (2000x730x1380), (V=1,65m³) ar apsaisti</t>
  </si>
  <si>
    <t>Laika norma  (c/h )</t>
  </si>
  <si>
    <t>Darba atmaksas likme (EUR/h )</t>
  </si>
  <si>
    <t>Darba alga (EUR)</t>
  </si>
  <si>
    <t>Būvizstrādājumi</t>
  </si>
  <si>
    <t>Mehānismi   (EUR)</t>
  </si>
  <si>
    <t>Kopā (EUR)</t>
  </si>
  <si>
    <t>Darbietilpība, c/st.</t>
  </si>
  <si>
    <t>Summa, EUR</t>
  </si>
  <si>
    <t>Vienības izmaksas</t>
  </si>
  <si>
    <t>Kopā uz visu apjomu</t>
  </si>
  <si>
    <t>Daudzums</t>
  </si>
  <si>
    <t>Mērvienība</t>
  </si>
  <si>
    <r>
      <t>Urbuma sūknis SP 11-11,  2.2 kW, 3x380-400, 5.7A; 25,1kg; q=11,2 m³/h., H=41m,  barojošs kabelis 45m 4x2.5mm</t>
    </r>
    <r>
      <rPr>
        <vertAlign val="superscript"/>
        <sz val="10"/>
        <rFont val="Arial"/>
        <family val="2"/>
      </rPr>
      <t>2</t>
    </r>
  </si>
  <si>
    <t>Spiediena relejs MDR 5-8, 1-8 bar</t>
  </si>
  <si>
    <t>Elektromotora aizsardzības bloks MP-204</t>
  </si>
  <si>
    <t>Hidrofors 100l, PN10 aukstam ūdenim</t>
  </si>
  <si>
    <t xml:space="preserve">PE100-RC PN10 SDR17 ūdensvada caurule OD/DN63 mm </t>
  </si>
  <si>
    <t>Lodveida krāns DN50, PN10 (vītņu) ie-ā</t>
  </si>
  <si>
    <t>gb.</t>
  </si>
  <si>
    <t xml:space="preserve">Lodveida krāns DN15, PN10 </t>
  </si>
  <si>
    <t>Tukšošanas lodveida ventilis DN15, PN10</t>
  </si>
  <si>
    <t>Vienvirziena vārsts DN50, PN16</t>
  </si>
  <si>
    <t>Vītņu filtrs DN50, PN10</t>
  </si>
  <si>
    <t>Manometrs  0-10 bar</t>
  </si>
  <si>
    <t>Kompresijas pāreja MET/PE DN50/OD63</t>
  </si>
  <si>
    <r>
      <t>Daudzstrūklu ūdens mērītājs Q</t>
    </r>
    <r>
      <rPr>
        <vertAlign val="subscript"/>
        <sz val="10"/>
        <rFont val="Arial"/>
        <family val="2"/>
      </rPr>
      <t>n</t>
    </r>
    <r>
      <rPr>
        <sz val="10"/>
        <rFont val="Arial"/>
        <family val="2"/>
      </rPr>
      <t xml:space="preserve"> 16m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/st</t>
    </r>
  </si>
  <si>
    <t>Nerūsējoša tērauda caurule ar veidgabaliem DN150 (AISI 304)</t>
  </si>
  <si>
    <t>Nerūsējoša tērauda caurule ar veidgabaliem DN125 (AISI 304)</t>
  </si>
  <si>
    <t>Nerūsējoša tērauda caurule ar veidgabaliem DN80 (AISI 304)</t>
  </si>
  <si>
    <t>Nerūsējoša tērauda caurule ar veidgabaliem DN65 (AISI 304)</t>
  </si>
  <si>
    <t xml:space="preserve">Ūdensvada tērauda caurule ar veidgabaliem DN50 </t>
  </si>
  <si>
    <t xml:space="preserve">Ūdensvada tērauda caurule ar veidgabaliem DN40 </t>
  </si>
  <si>
    <t xml:space="preserve">Ūdensvada tērauda caurule ar veidgabaliem DN25 </t>
  </si>
  <si>
    <t>Ugunsdzēsības krāna savienotājgalviņa (ar vāciņu) DN50</t>
  </si>
  <si>
    <t>Ventilācijas izvada komplekts DN100</t>
  </si>
  <si>
    <t xml:space="preserve">Cauruļu stiprinājuma komplekts </t>
  </si>
  <si>
    <t>Metināšanas materiāli</t>
  </si>
  <si>
    <t>Elektroinstalācijas materiāli</t>
  </si>
  <si>
    <t xml:space="preserve">Dzelzsbetona grodu akas komplekts d2000 ar hidroizolāciju, stacionārā tipa slēdzamo ķeta vāku ∅1036mm ar siltinājumu 40t (zaļajā zonā), kāpšļiem </t>
  </si>
  <si>
    <t>Aizsarguzmava PE caurules OD63 iebūvei grodu akas sienā</t>
  </si>
  <si>
    <t>Hermētiķis aizsarguzmavai</t>
  </si>
  <si>
    <t>Hidroizolācijas materiāli</t>
  </si>
  <si>
    <t>Citi materiāli</t>
  </si>
  <si>
    <t>Darbu apjomi</t>
  </si>
  <si>
    <t>Inženierkomunikāciju un visu būvasu uzmērīšana un nospraušana dabā</t>
  </si>
  <si>
    <t>objekts</t>
  </si>
  <si>
    <t>Ūdensapgādes urbuma projektēšana, zemes  dzīļu izmantošanas licences saņemšana VVD un urbuma pases akceptēšana</t>
  </si>
  <si>
    <t>projekts</t>
  </si>
  <si>
    <t>Urbšanas darbi</t>
  </si>
  <si>
    <t xml:space="preserve">Urbuma ar ūdens patēriņa uzskaites mezglu montāža </t>
  </si>
  <si>
    <t>Ūdensvada tīklu montāža no PE100-RC DN/OD63 caurulēm tranšejā</t>
  </si>
  <si>
    <t>Brīdinājuma lentes izvietojums</t>
  </si>
  <si>
    <r>
      <t xml:space="preserve">Iebūvēt dzelzsbetona akas komplektu Ø2000 ar siltinātu vāku </t>
    </r>
    <r>
      <rPr>
        <sz val="10"/>
        <color theme="1"/>
        <rFont val="Calibri"/>
        <family val="2"/>
        <charset val="186"/>
      </rPr>
      <t>Ø</t>
    </r>
    <r>
      <rPr>
        <sz val="10"/>
        <color theme="1"/>
        <rFont val="Arial Baltic"/>
        <charset val="186"/>
      </rPr>
      <t xml:space="preserve"> 1036 un hidroizolāciju</t>
    </r>
  </si>
  <si>
    <t>Esošā drenāžas atjaunošana</t>
  </si>
  <si>
    <t xml:space="preserve">Ūdensvada hidrauliskā pārbaude </t>
  </si>
  <si>
    <t>Nodošanas-pieņemšanas dokumentācijas noformēšana</t>
  </si>
  <si>
    <t xml:space="preserve">Pirms "Ū0" ūdensvada cauruļvada nodošanas ekspluatācijā veikt uzmērīšanu digitālā veidā </t>
  </si>
  <si>
    <t>Zemes darbi</t>
  </si>
  <si>
    <t>Grunts izstrāde ar mehānismiem</t>
  </si>
  <si>
    <r>
      <t>m</t>
    </r>
    <r>
      <rPr>
        <vertAlign val="superscript"/>
        <sz val="10"/>
        <rFont val="Arial"/>
        <family val="2"/>
        <charset val="186"/>
      </rPr>
      <t>3</t>
    </r>
  </si>
  <si>
    <t>Grunts izstrāde bez mehānismu palīdzības</t>
  </si>
  <si>
    <t xml:space="preserve">Pamatnes ierīkošana zem akām no šķembām h=0,15m (fr. 20-40 mm) </t>
  </si>
  <si>
    <t>Izbūvēt izlīdzinošu smilts slāni zem caurulēm 0.10m biezumā ar blīvēšanu</t>
  </si>
  <si>
    <t>Izbūvēt smilts apbērumu no sāniem un virspus cauruļvada 0,3 m biezuma</t>
  </si>
  <si>
    <t>Tranšejas aizbēršana ar esošo grunti</t>
  </si>
  <si>
    <r>
      <t>m</t>
    </r>
    <r>
      <rPr>
        <sz val="10"/>
        <rFont val="Arial"/>
        <family val="2"/>
        <charset val="186"/>
      </rPr>
      <t>³</t>
    </r>
  </si>
  <si>
    <t xml:space="preserve">Liekās grunts iekraušana un izvešana </t>
  </si>
  <si>
    <t xml:space="preserve">Tranšejas nostiprinājumi </t>
  </si>
  <si>
    <t>t.m</t>
  </si>
  <si>
    <t>Šķērsojumi ar esošajiem tīkliem</t>
  </si>
  <si>
    <t>vieta</t>
  </si>
  <si>
    <t>Šķērsojumi ar projektējamiem tīkliem</t>
  </si>
  <si>
    <t>Pamatu konstrukcijas šķērsošana</t>
  </si>
  <si>
    <t xml:space="preserve">vieta </t>
  </si>
  <si>
    <t>Grunts ūdens līmeņa pazemināšana un atsūknēšana no bedrēm</t>
  </si>
  <si>
    <t>Zāliena atjaunošana (melnzemes uzbēršana 15cm un zāles iesēšana)</t>
  </si>
  <si>
    <t>Asfalta seguma demontāža un atjaunošana</t>
  </si>
  <si>
    <t>Metāla žogs h-1,60 m (zaļš) ar slēdzamiem vārtiem</t>
  </si>
  <si>
    <t>Informācijas zīme</t>
  </si>
  <si>
    <t>Ūdensvada tīkls Ū0</t>
  </si>
  <si>
    <t>PE100-RC PN10 SDR17 ūdensvada caurule OD/DN63 mm  ar integrētiem signālvadiem ruļļos</t>
  </si>
  <si>
    <t>Elektrometināmie materiāli PE caurulēm</t>
  </si>
  <si>
    <t>Kontaktmetināmie materiāli PE caurulēm</t>
  </si>
  <si>
    <t>Brīdinājuma lente ūdensvadam</t>
  </si>
  <si>
    <t>Labi drenējoša smilts ar noblīvējuma koef. 0.98</t>
  </si>
  <si>
    <t xml:space="preserve">Bedres nostiprinājumi </t>
  </si>
  <si>
    <t>Divpusēja aizsargcaurule 750N</t>
  </si>
  <si>
    <t>Brīdinājuma lente kabelim</t>
  </si>
  <si>
    <t>Urbums</t>
  </si>
  <si>
    <r>
      <t>m</t>
    </r>
    <r>
      <rPr>
        <sz val="10"/>
        <rFont val="Calibri"/>
        <family val="2"/>
        <charset val="186"/>
      </rPr>
      <t>³</t>
    </r>
  </si>
  <si>
    <t>Labiekārtošanas darbi</t>
  </si>
  <si>
    <t>Tiešās izmaksas kopā, t. sk. darba devēja sociālais nodoklis (23,59%)</t>
  </si>
  <si>
    <t>Nr.p.k.</t>
  </si>
  <si>
    <t>Kods tāmes Nr.</t>
  </si>
  <si>
    <t>Darba veids vai konstruktīvā elementa nosaukums</t>
  </si>
  <si>
    <t>Tāmes izmaksas        (EUR)</t>
  </si>
  <si>
    <t>tai skaitā</t>
  </si>
  <si>
    <t>Darbietilpība (c/h)</t>
  </si>
  <si>
    <t>Darba alga         (EUR)</t>
  </si>
  <si>
    <t>būvizstrādājumi   (EUR)</t>
  </si>
  <si>
    <t>Mehānismi (EUR)</t>
  </si>
  <si>
    <t>1.</t>
  </si>
  <si>
    <t>ŪK</t>
  </si>
  <si>
    <t>Ūdensvads un kanalizācija, iekšējie tīkli</t>
  </si>
  <si>
    <t>2.</t>
  </si>
  <si>
    <t>ŪKT</t>
  </si>
  <si>
    <t>Ūdensapgāde un kanalizācija (ārējā)</t>
  </si>
  <si>
    <t>Kopā:</t>
  </si>
  <si>
    <t>tai skaitā darba aizsardzība</t>
  </si>
  <si>
    <t>Virsizdevumi () %:</t>
  </si>
  <si>
    <t>Peļņa () %:</t>
  </si>
  <si>
    <t>Kopsavilkuma aprēķins</t>
  </si>
  <si>
    <t>Inženierkomunikāciju darbi</t>
  </si>
  <si>
    <t>(būvdarbu veids vai konstruktīvā elementa nosaukums)</t>
  </si>
  <si>
    <t>Objekta nosaukums: Ulbrokas vidusskolas piebūves ugunsdzēsības ūdensapgāde</t>
  </si>
  <si>
    <t>Objekta adrese: Ulbrokas vidusskola, ciemats "Vālodzes", Stopiņu pagasts, Ropažu novads</t>
  </si>
  <si>
    <t>Lokālā tāme Nr.1 ŪKT</t>
  </si>
  <si>
    <t>Ūdensvads un kanalizācija, ārējie tīkli</t>
  </si>
  <si>
    <t>Lokālā tāme Nr.2 ŪK</t>
  </si>
  <si>
    <t>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</si>
</sst>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>
    <font>
      <sz val="11"/>
      <color theme="1"/>
      <name val="Calibri"/>
      <family val="2"/>
      <charset val="186"/>
      <scheme val="minor"/>
    </font>
    <font>
      <sz val="10"/>
      <color indexed="8"/>
      <name val="Arial"/>
      <family val="2"/>
      <charset val="186"/>
    </font>
    <font>
      <sz val="10"/>
      <color indexed="64"/>
      <name val="Arial"/>
      <family val="2"/>
    </font>
    <font>
      <sz val="10"/>
      <name val="Arial"/>
      <family val="2"/>
      <charset val="186"/>
    </font>
    <font>
      <sz val="10"/>
      <color indexed="64"/>
      <name val="Arial"/>
      <family val="2"/>
      <charset val="186"/>
    </font>
    <font>
      <sz val="10"/>
      <name val="Calibri"/>
      <family val="2"/>
      <charset val="186"/>
    </font>
    <font>
      <sz val="10"/>
      <name val="Arial"/>
      <family val="2"/>
    </font>
    <font>
      <sz val="11"/>
      <color indexed="8"/>
      <name val="Arial Narrow"/>
      <family val="2"/>
      <charset val="186"/>
    </font>
    <font>
      <sz val="11"/>
      <name val="Arial Narrow"/>
      <family val="2"/>
      <charset val="186"/>
    </font>
    <font>
      <sz val="11"/>
      <color indexed="10"/>
      <name val="Arial Narrow"/>
      <family val="2"/>
      <charset val="186"/>
    </font>
    <font>
      <vertAlign val="superscript"/>
      <sz val="10"/>
      <name val="Arial"/>
      <family val="2"/>
    </font>
    <font>
      <sz val="10"/>
      <name val="Helv"/>
    </font>
    <font>
      <vertAlign val="subscript"/>
      <sz val="10"/>
      <name val="Arial"/>
      <family val="2"/>
    </font>
    <font>
      <sz val="10"/>
      <color theme="1"/>
      <name val="Arial Baltic"/>
      <charset val="186"/>
    </font>
    <font>
      <sz val="10"/>
      <color theme="1"/>
      <name val="Calibri"/>
      <family val="2"/>
      <charset val="186"/>
    </font>
    <font>
      <sz val="10"/>
      <name val="Arial Baltic"/>
      <family val="2"/>
      <charset val="186"/>
    </font>
    <font>
      <vertAlign val="superscript"/>
      <sz val="10"/>
      <name val="Arial"/>
      <family val="2"/>
      <charset val="186"/>
    </font>
    <font>
      <sz val="10"/>
      <name val="Swiss TL"/>
      <family val="2"/>
      <charset val="186"/>
    </font>
    <font>
      <sz val="9"/>
      <name val="Arial"/>
      <family val="2"/>
      <charset val="186"/>
    </font>
    <font>
      <b/>
      <sz val="11"/>
      <color theme="1"/>
      <name val="Arial Narrow"/>
      <family val="2"/>
      <charset val="186"/>
    </font>
    <font>
      <b/>
      <sz val="11"/>
      <name val="Arial Narrow"/>
      <family val="2"/>
      <charset val="186"/>
    </font>
    <font>
      <b/>
      <sz val="11"/>
      <color indexed="8"/>
      <name val="Arial Narrow"/>
      <family val="2"/>
      <charset val="186"/>
    </font>
    <font>
      <sz val="11"/>
      <color indexed="12"/>
      <name val="Arial Narrow"/>
      <family val="2"/>
      <charset val="186"/>
    </font>
    <font>
      <i/>
      <sz val="11"/>
      <name val="Arial Narrow"/>
      <family val="2"/>
      <charset val="186"/>
    </font>
    <font>
      <i/>
      <sz val="11"/>
      <color indexed="8"/>
      <name val="Arial Narrow"/>
      <family val="2"/>
      <charset val="186"/>
    </font>
    <font>
      <i/>
      <sz val="11"/>
      <color indexed="12"/>
      <name val="Arial Narrow"/>
      <family val="2"/>
      <charset val="186"/>
    </font>
    <font>
      <b/>
      <sz val="14"/>
      <color indexed="8"/>
      <name val="Arial Narrow"/>
      <family val="2"/>
      <charset val="186"/>
    </font>
    <font>
      <b/>
      <u/>
      <sz val="14"/>
      <name val="Arial Narrow"/>
      <family val="2"/>
      <charset val="186"/>
    </font>
    <font>
      <b/>
      <sz val="14"/>
      <color theme="1"/>
      <name val="Arial Narrow"/>
      <family val="2"/>
      <charset val="186"/>
    </font>
    <font>
      <b/>
      <u/>
      <sz val="14"/>
      <color theme="1"/>
      <name val="Arial Narrow"/>
      <family val="2"/>
      <charset val="186"/>
    </font>
    <font>
      <sz val="10"/>
      <color theme="1"/>
      <name val="Arial Narrow"/>
      <family val="2"/>
      <charset val="186"/>
    </font>
    <font>
      <sz val="14"/>
      <color theme="1"/>
      <name val="Arial Narrow"/>
      <family val="2"/>
      <charset val="186"/>
    </font>
    <font>
      <u/>
      <sz val="14"/>
      <color theme="1"/>
      <name val="Arial Narrow"/>
      <family val="2"/>
      <charset val="186"/>
    </font>
    <font>
      <sz val="10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2" fillId="0" borderId="0"/>
    <xf numFmtId="0" fontId="6" fillId="0" borderId="0"/>
    <xf numFmtId="0" fontId="4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32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7" fillId="0" borderId="1" xfId="2" applyFont="1" applyBorder="1" applyAlignment="1">
      <alignment horizontal="center" vertical="center" textRotation="90" wrapText="1"/>
    </xf>
    <xf numFmtId="0" fontId="8" fillId="0" borderId="1" xfId="2" applyFont="1" applyBorder="1" applyAlignment="1">
      <alignment horizontal="center" vertical="center" textRotation="90" wrapText="1"/>
    </xf>
    <xf numFmtId="0" fontId="3" fillId="0" borderId="1" xfId="3" applyFont="1" applyBorder="1" applyAlignment="1">
      <alignment vertical="center" wrapText="1"/>
    </xf>
    <xf numFmtId="0" fontId="3" fillId="0" borderId="1" xfId="4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4" applyFont="1" applyBorder="1" applyAlignment="1">
      <alignment vertical="center" wrapText="1"/>
    </xf>
    <xf numFmtId="0" fontId="4" fillId="0" borderId="0" xfId="0" applyFont="1"/>
    <xf numFmtId="0" fontId="6" fillId="0" borderId="1" xfId="3" applyFont="1" applyBorder="1" applyAlignment="1">
      <alignment vertical="center" wrapText="1"/>
    </xf>
    <xf numFmtId="0" fontId="3" fillId="0" borderId="1" xfId="5" applyFont="1" applyBorder="1" applyAlignment="1">
      <alignment horizontal="left" vertical="center" wrapText="1"/>
    </xf>
    <xf numFmtId="0" fontId="3" fillId="0" borderId="1" xfId="5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1" xfId="4" applyFont="1" applyBorder="1" applyAlignment="1">
      <alignment horizontal="left" vertical="center" wrapText="1"/>
    </xf>
    <xf numFmtId="0" fontId="3" fillId="0" borderId="1" xfId="7" applyFont="1" applyBorder="1" applyAlignment="1">
      <alignment horizontal="left" vertical="center" wrapText="1"/>
    </xf>
    <xf numFmtId="0" fontId="3" fillId="0" borderId="1" xfId="8" applyFont="1" applyBorder="1" applyAlignment="1">
      <alignment horizontal="left" vertical="center" wrapText="1"/>
    </xf>
    <xf numFmtId="0" fontId="3" fillId="0" borderId="1" xfId="9" applyBorder="1" applyAlignment="1">
      <alignment horizontal="left" wrapText="1"/>
    </xf>
    <xf numFmtId="0" fontId="3" fillId="0" borderId="1" xfId="9" applyBorder="1" applyAlignment="1">
      <alignment horizontal="center" wrapText="1"/>
    </xf>
    <xf numFmtId="0" fontId="3" fillId="0" borderId="1" xfId="9" applyBorder="1" applyAlignment="1">
      <alignment horizontal="left" vertical="center" wrapText="1"/>
    </xf>
    <xf numFmtId="0" fontId="3" fillId="0" borderId="1" xfId="9" applyBorder="1" applyAlignment="1">
      <alignment horizontal="center" vertical="center" wrapText="1"/>
    </xf>
    <xf numFmtId="0" fontId="13" fillId="0" borderId="1" xfId="7" applyFont="1" applyBorder="1" applyAlignment="1">
      <alignment horizontal="left" vertical="center" wrapText="1"/>
    </xf>
    <xf numFmtId="0" fontId="15" fillId="0" borderId="1" xfId="7" applyFont="1" applyBorder="1" applyAlignment="1">
      <alignment horizontal="left" vertical="center" wrapText="1"/>
    </xf>
    <xf numFmtId="0" fontId="3" fillId="0" borderId="1" xfId="10" applyBorder="1" applyAlignment="1">
      <alignment horizontal="center" vertical="center"/>
    </xf>
    <xf numFmtId="0" fontId="15" fillId="2" borderId="1" xfId="7" applyFont="1" applyFill="1" applyBorder="1" applyAlignment="1">
      <alignment horizontal="left" vertical="center" wrapText="1"/>
    </xf>
    <xf numFmtId="0" fontId="15" fillId="0" borderId="1" xfId="7" applyFont="1" applyBorder="1" applyAlignment="1">
      <alignment horizontal="center" vertical="center" wrapText="1"/>
    </xf>
    <xf numFmtId="1" fontId="3" fillId="0" borderId="1" xfId="10" applyNumberFormat="1" applyBorder="1" applyAlignment="1">
      <alignment horizontal="center" vertical="center"/>
    </xf>
    <xf numFmtId="0" fontId="3" fillId="2" borderId="1" xfId="4" applyFont="1" applyFill="1" applyBorder="1" applyAlignment="1">
      <alignment horizontal="left" vertical="center" wrapText="1"/>
    </xf>
    <xf numFmtId="0" fontId="3" fillId="0" borderId="1" xfId="7" applyFont="1" applyBorder="1" applyAlignment="1">
      <alignment vertical="center" wrapText="1"/>
    </xf>
    <xf numFmtId="0" fontId="15" fillId="0" borderId="1" xfId="7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3" fillId="0" borderId="1" xfId="11" applyBorder="1" applyAlignment="1">
      <alignment vertical="center"/>
    </xf>
    <xf numFmtId="0" fontId="3" fillId="0" borderId="1" xfId="4" applyFont="1" applyBorder="1" applyAlignment="1">
      <alignment horizontal="center" vertical="center"/>
    </xf>
    <xf numFmtId="0" fontId="3" fillId="0" borderId="1" xfId="12" applyFont="1" applyBorder="1" applyAlignment="1">
      <alignment vertical="center" wrapText="1"/>
    </xf>
    <xf numFmtId="0" fontId="3" fillId="0" borderId="1" xfId="13" applyBorder="1" applyAlignment="1">
      <alignment horizontal="left" vertical="center" wrapText="1"/>
    </xf>
    <xf numFmtId="0" fontId="3" fillId="0" borderId="1" xfId="14" applyBorder="1" applyAlignment="1">
      <alignment vertical="center" wrapText="1"/>
    </xf>
    <xf numFmtId="164" fontId="3" fillId="0" borderId="1" xfId="4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3" fillId="0" borderId="5" xfId="13" applyBorder="1" applyAlignment="1">
      <alignment horizontal="left" vertical="center" wrapText="1"/>
    </xf>
    <xf numFmtId="0" fontId="0" fillId="0" borderId="5" xfId="0" applyBorder="1"/>
    <xf numFmtId="0" fontId="19" fillId="0" borderId="1" xfId="0" applyFont="1" applyBorder="1"/>
    <xf numFmtId="0" fontId="7" fillId="2" borderId="7" xfId="0" applyFont="1" applyFill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20" fillId="3" borderId="20" xfId="15" quotePrefix="1" applyFont="1" applyFill="1" applyBorder="1" applyAlignment="1">
      <alignment horizontal="center" vertical="center" wrapText="1"/>
    </xf>
    <xf numFmtId="0" fontId="20" fillId="3" borderId="1" xfId="15" quotePrefix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4" fontId="8" fillId="3" borderId="1" xfId="16" applyNumberFormat="1" applyFont="1" applyFill="1" applyBorder="1" applyAlignment="1">
      <alignment horizontal="right" vertical="center" wrapText="1"/>
    </xf>
    <xf numFmtId="4" fontId="8" fillId="3" borderId="21" xfId="16" applyNumberFormat="1" applyFont="1" applyFill="1" applyBorder="1" applyAlignment="1">
      <alignment horizontal="right" vertical="center" wrapText="1"/>
    </xf>
    <xf numFmtId="4" fontId="20" fillId="0" borderId="23" xfId="17" applyNumberFormat="1" applyFont="1" applyBorder="1" applyAlignment="1">
      <alignment horizontal="right"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7" fillId="2" borderId="26" xfId="0" applyFont="1" applyFill="1" applyBorder="1" applyAlignment="1">
      <alignment horizontal="right" vertical="center"/>
    </xf>
    <xf numFmtId="4" fontId="8" fillId="0" borderId="27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0" fontId="23" fillId="0" borderId="28" xfId="0" applyFont="1" applyBorder="1" applyAlignment="1">
      <alignment vertical="center"/>
    </xf>
    <xf numFmtId="0" fontId="24" fillId="2" borderId="29" xfId="0" applyFont="1" applyFill="1" applyBorder="1" applyAlignment="1">
      <alignment horizontal="right" vertical="center"/>
    </xf>
    <xf numFmtId="0" fontId="24" fillId="2" borderId="30" xfId="0" applyFont="1" applyFill="1" applyBorder="1" applyAlignment="1">
      <alignment horizontal="right" vertical="center"/>
    </xf>
    <xf numFmtId="4" fontId="8" fillId="0" borderId="31" xfId="0" applyNumberFormat="1" applyFont="1" applyBorder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" fontId="25" fillId="0" borderId="0" xfId="0" applyNumberFormat="1" applyFont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7" fillId="2" borderId="29" xfId="0" applyFont="1" applyFill="1" applyBorder="1" applyAlignment="1">
      <alignment horizontal="right" vertical="center"/>
    </xf>
    <xf numFmtId="0" fontId="7" fillId="2" borderId="30" xfId="0" applyFont="1" applyFill="1" applyBorder="1" applyAlignment="1">
      <alignment horizontal="right" vertical="center"/>
    </xf>
    <xf numFmtId="0" fontId="8" fillId="0" borderId="32" xfId="0" applyFont="1" applyBorder="1" applyAlignment="1">
      <alignment vertical="center"/>
    </xf>
    <xf numFmtId="0" fontId="7" fillId="2" borderId="33" xfId="0" applyFont="1" applyFill="1" applyBorder="1" applyAlignment="1">
      <alignment horizontal="right" vertical="center"/>
    </xf>
    <xf numFmtId="0" fontId="21" fillId="2" borderId="34" xfId="0" applyFont="1" applyFill="1" applyBorder="1" applyAlignment="1">
      <alignment horizontal="right" vertical="center"/>
    </xf>
    <xf numFmtId="4" fontId="20" fillId="0" borderId="35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8" fillId="0" borderId="0" xfId="0" applyFont="1"/>
    <xf numFmtId="0" fontId="29" fillId="3" borderId="0" xfId="0" applyFont="1" applyFill="1"/>
    <xf numFmtId="0" fontId="30" fillId="3" borderId="0" xfId="0" applyFont="1" applyFill="1"/>
    <xf numFmtId="0" fontId="21" fillId="2" borderId="12" xfId="0" applyFont="1" applyFill="1" applyBorder="1" applyAlignment="1">
      <alignment horizontal="right" vertical="center" wrapText="1"/>
    </xf>
    <xf numFmtId="0" fontId="21" fillId="2" borderId="13" xfId="0" applyFont="1" applyFill="1" applyBorder="1" applyAlignment="1">
      <alignment horizontal="right" vertical="center" wrapText="1"/>
    </xf>
    <xf numFmtId="0" fontId="21" fillId="2" borderId="22" xfId="0" applyFont="1" applyFill="1" applyBorder="1" applyAlignment="1">
      <alignment horizontal="right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9" fillId="0" borderId="1" xfId="0" applyFont="1" applyBorder="1" applyAlignment="1">
      <alignment horizontal="right"/>
    </xf>
    <xf numFmtId="0" fontId="31" fillId="0" borderId="0" xfId="0" applyFont="1" applyAlignment="1">
      <alignment horizontal="center"/>
    </xf>
    <xf numFmtId="0" fontId="32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textRotation="90"/>
    </xf>
    <xf numFmtId="0" fontId="9" fillId="0" borderId="1" xfId="2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36" xfId="0" applyBorder="1"/>
    <xf numFmtId="0" fontId="0" fillId="0" borderId="5" xfId="0" applyBorder="1" applyAlignment="1">
      <alignment horizontal="center"/>
    </xf>
    <xf numFmtId="0" fontId="19" fillId="0" borderId="6" xfId="0" applyFont="1" applyBorder="1" applyAlignment="1">
      <alignment horizontal="right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</cellXfs>
  <cellStyles count="18">
    <cellStyle name="Normal 10" xfId="13" xr:uid="{2CFF09CA-4379-4037-BA39-27D29959EE44}"/>
    <cellStyle name="Normal 2" xfId="2" xr:uid="{BA995DBD-0D39-4291-A125-FCD3B0EF8C15}"/>
    <cellStyle name="Normal 2 3" xfId="10" xr:uid="{8594E5ED-72DF-4A17-9A99-AB6845DFBA6F}"/>
    <cellStyle name="Normal 5" xfId="6" xr:uid="{65475CBD-A795-495A-8D83-599A71C40BBF}"/>
    <cellStyle name="Normal 98 4" xfId="8" xr:uid="{AA2FDED0-CDC0-4D52-9539-3FA48917FC8D}"/>
    <cellStyle name="Normal_00T" xfId="15" xr:uid="{08CEEAD9-5A32-497C-AD8B-720B020C8375}"/>
    <cellStyle name="Normal_1_1" xfId="17" xr:uid="{0EFB06D9-A377-4981-BA5D-64E23B0EAA1C}"/>
    <cellStyle name="Normal_KOPS1" xfId="16" xr:uid="{C7C1A8AA-6C86-4AA7-914F-37A394D1B3C1}"/>
    <cellStyle name="Normal_Sheet1 3" xfId="1" xr:uid="{AF948592-6A98-4407-9D47-7E5ACBF593A5}"/>
    <cellStyle name="Normal_Sheet1_1" xfId="4" xr:uid="{69999696-D9EF-4397-8E8A-894A059A37CD}"/>
    <cellStyle name="Normal_Sheet1_K-1" xfId="3" xr:uid="{C413DCD7-2BB7-4782-9259-531798F7B832}"/>
    <cellStyle name="Normal_Sheet1_K-1_3" xfId="12" xr:uid="{71B23E67-07DF-4853-8E9F-4292989BFC48}"/>
    <cellStyle name="Normal_Tame paraugs" xfId="14" xr:uid="{3001AEAF-EFAA-4FFC-9FD7-9C6B3DAEA796}"/>
    <cellStyle name="Normal_Tāme-2012_ielas" xfId="9" xr:uid="{5A704136-61FB-430E-A498-92C7947CABEF}"/>
    <cellStyle name="Normal_UKT" xfId="11" xr:uid="{59BB16C9-3900-4829-B3E6-A53D99D330FB}"/>
    <cellStyle name="Parasts" xfId="0" builtinId="0"/>
    <cellStyle name="Style 1" xfId="7" xr:uid="{3E7DD03A-84F8-4547-806F-8CFD1CCE3FB7}"/>
    <cellStyle name="Обычный 3" xfId="5" xr:uid="{D7CDF0E6-1CE5-475F-8E59-A498095C62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0E101-62B7-43F3-90C6-E440DC95AF40}">
  <dimension ref="A2:K18"/>
  <sheetViews>
    <sheetView workbookViewId="0">
      <selection activeCell="E17" sqref="E17"/>
    </sheetView>
  </sheetViews>
  <sheetFormatPr defaultRowHeight="15"/>
  <cols>
    <col min="4" max="4" width="38.28515625" customWidth="1"/>
    <col min="5" max="5" width="14" customWidth="1"/>
    <col min="6" max="6" width="13.7109375" customWidth="1"/>
    <col min="7" max="7" width="15.42578125" customWidth="1"/>
    <col min="8" max="8" width="18.140625" customWidth="1"/>
    <col min="9" max="9" width="12.140625" customWidth="1"/>
  </cols>
  <sheetData>
    <row r="2" spans="1:11" ht="18">
      <c r="A2" s="92" t="s">
        <v>173</v>
      </c>
      <c r="B2" s="92"/>
      <c r="C2" s="92"/>
      <c r="D2" s="92"/>
      <c r="E2" s="92"/>
      <c r="F2" s="92"/>
      <c r="G2" s="92"/>
      <c r="H2" s="92"/>
      <c r="I2" s="92"/>
      <c r="J2" s="83"/>
      <c r="K2" s="83"/>
    </row>
    <row r="3" spans="1:11" ht="18">
      <c r="A3" s="93" t="s">
        <v>174</v>
      </c>
      <c r="B3" s="93"/>
      <c r="C3" s="93"/>
      <c r="D3" s="93"/>
      <c r="E3" s="93"/>
      <c r="F3" s="93"/>
      <c r="G3" s="93"/>
      <c r="H3" s="93"/>
      <c r="I3" s="93"/>
      <c r="J3" s="84"/>
      <c r="K3" s="84"/>
    </row>
    <row r="4" spans="1:11" ht="16.5">
      <c r="A4" s="94" t="s">
        <v>175</v>
      </c>
      <c r="B4" s="94"/>
      <c r="C4" s="94"/>
      <c r="D4" s="94"/>
      <c r="E4" s="94"/>
      <c r="F4" s="94"/>
      <c r="G4" s="94"/>
      <c r="H4" s="94"/>
      <c r="I4" s="94"/>
      <c r="J4" s="85"/>
      <c r="K4" s="85"/>
    </row>
    <row r="6" spans="1:11">
      <c r="A6" t="s">
        <v>176</v>
      </c>
    </row>
    <row r="7" spans="1:11">
      <c r="A7" t="s">
        <v>177</v>
      </c>
    </row>
    <row r="9" spans="1:11" ht="15.75" thickBot="1"/>
    <row r="10" spans="1:11" ht="16.5">
      <c r="B10" s="95" t="s">
        <v>154</v>
      </c>
      <c r="C10" s="97" t="s">
        <v>155</v>
      </c>
      <c r="D10" s="97" t="s">
        <v>156</v>
      </c>
      <c r="E10" s="97" t="s">
        <v>157</v>
      </c>
      <c r="F10" s="100" t="s">
        <v>158</v>
      </c>
      <c r="G10" s="100"/>
      <c r="H10" s="100"/>
      <c r="I10" s="101" t="s">
        <v>159</v>
      </c>
    </row>
    <row r="11" spans="1:11" ht="33">
      <c r="B11" s="96"/>
      <c r="C11" s="98"/>
      <c r="D11" s="99"/>
      <c r="E11" s="99"/>
      <c r="F11" s="55" t="s">
        <v>160</v>
      </c>
      <c r="G11" s="56" t="s">
        <v>161</v>
      </c>
      <c r="H11" s="55" t="s">
        <v>162</v>
      </c>
      <c r="I11" s="102"/>
    </row>
    <row r="12" spans="1:11" ht="16.5">
      <c r="B12" s="57" t="s">
        <v>163</v>
      </c>
      <c r="C12" s="58" t="s">
        <v>167</v>
      </c>
      <c r="D12" s="59" t="s">
        <v>168</v>
      </c>
      <c r="E12" s="60"/>
      <c r="F12" s="60"/>
      <c r="G12" s="60"/>
      <c r="H12" s="60"/>
      <c r="I12" s="61"/>
    </row>
    <row r="13" spans="1:11" ht="17.25" thickBot="1">
      <c r="B13" s="57" t="s">
        <v>166</v>
      </c>
      <c r="C13" s="58" t="s">
        <v>164</v>
      </c>
      <c r="D13" s="59" t="s">
        <v>165</v>
      </c>
      <c r="E13" s="60"/>
      <c r="F13" s="60"/>
      <c r="G13" s="60"/>
      <c r="H13" s="60"/>
      <c r="I13" s="61"/>
    </row>
    <row r="14" spans="1:11" ht="17.25" thickBot="1">
      <c r="B14" s="89" t="s">
        <v>169</v>
      </c>
      <c r="C14" s="90"/>
      <c r="D14" s="91"/>
      <c r="E14" s="62"/>
      <c r="F14" s="62"/>
      <c r="G14" s="62"/>
      <c r="H14" s="62"/>
      <c r="I14" s="62"/>
    </row>
    <row r="15" spans="1:11" ht="19.149999999999999" customHeight="1">
      <c r="B15" s="63"/>
      <c r="C15" s="64"/>
      <c r="D15" s="65" t="s">
        <v>171</v>
      </c>
      <c r="E15" s="66"/>
      <c r="F15" s="67"/>
      <c r="G15" s="67"/>
      <c r="H15" s="67"/>
      <c r="I15" s="68"/>
    </row>
    <row r="16" spans="1:11" ht="19.149999999999999" customHeight="1">
      <c r="B16" s="69"/>
      <c r="C16" s="70"/>
      <c r="D16" s="71" t="s">
        <v>170</v>
      </c>
      <c r="E16" s="72"/>
      <c r="F16" s="73"/>
      <c r="G16" s="73"/>
      <c r="H16" s="73"/>
      <c r="I16" s="74"/>
    </row>
    <row r="17" spans="2:9" ht="19.149999999999999" customHeight="1">
      <c r="B17" s="75"/>
      <c r="C17" s="76"/>
      <c r="D17" s="77" t="s">
        <v>172</v>
      </c>
      <c r="E17" s="72"/>
      <c r="F17" s="67"/>
      <c r="G17" s="67"/>
      <c r="H17" s="67"/>
      <c r="I17" s="68"/>
    </row>
    <row r="18" spans="2:9" ht="19.149999999999999" customHeight="1" thickBot="1">
      <c r="B18" s="78"/>
      <c r="C18" s="79"/>
      <c r="D18" s="80" t="s">
        <v>169</v>
      </c>
      <c r="E18" s="81"/>
      <c r="F18" s="67"/>
      <c r="G18" s="67"/>
      <c r="H18" s="68"/>
      <c r="I18" s="82"/>
    </row>
  </sheetData>
  <mergeCells count="10">
    <mergeCell ref="B14:D14"/>
    <mergeCell ref="A2:I2"/>
    <mergeCell ref="A3:I3"/>
    <mergeCell ref="A4:I4"/>
    <mergeCell ref="B10:B11"/>
    <mergeCell ref="C10:C11"/>
    <mergeCell ref="D10:D11"/>
    <mergeCell ref="E10:E11"/>
    <mergeCell ref="F10:H10"/>
    <mergeCell ref="I10:I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0B3B5-57D7-403F-A213-3A52B9F8907E}">
  <dimension ref="B2:P82"/>
  <sheetViews>
    <sheetView topLeftCell="A67" workbookViewId="0">
      <selection activeCell="B3" sqref="B3:P3"/>
    </sheetView>
  </sheetViews>
  <sheetFormatPr defaultRowHeight="15"/>
  <cols>
    <col min="3" max="3" width="60.7109375" customWidth="1"/>
  </cols>
  <sheetData>
    <row r="2" spans="2:16" ht="18">
      <c r="B2" s="105" t="s">
        <v>178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2:16" ht="18">
      <c r="B3" s="106" t="s">
        <v>179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2:16">
      <c r="B4" s="107" t="s">
        <v>175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</row>
    <row r="5" spans="2:16">
      <c r="B5" t="s">
        <v>176</v>
      </c>
    </row>
    <row r="6" spans="2:16">
      <c r="B6" t="s">
        <v>177</v>
      </c>
    </row>
    <row r="8" spans="2:16" ht="14.45" customHeight="1">
      <c r="B8" s="115" t="s">
        <v>0</v>
      </c>
      <c r="C8" s="117" t="s">
        <v>1</v>
      </c>
      <c r="D8" s="118" t="s">
        <v>72</v>
      </c>
      <c r="E8" s="118" t="s">
        <v>73</v>
      </c>
      <c r="F8" s="108" t="s">
        <v>70</v>
      </c>
      <c r="G8" s="108"/>
      <c r="H8" s="108"/>
      <c r="I8" s="119"/>
      <c r="J8" s="108"/>
      <c r="K8" s="108"/>
      <c r="L8" s="108" t="s">
        <v>71</v>
      </c>
      <c r="M8" s="108"/>
      <c r="N8" s="108"/>
      <c r="O8" s="108"/>
      <c r="P8" s="108"/>
    </row>
    <row r="9" spans="2:16" ht="62.45" customHeight="1">
      <c r="B9" s="116"/>
      <c r="C9" s="117"/>
      <c r="D9" s="118"/>
      <c r="E9" s="118"/>
      <c r="F9" s="14" t="s">
        <v>62</v>
      </c>
      <c r="G9" s="14" t="s">
        <v>63</v>
      </c>
      <c r="H9" s="14" t="s">
        <v>64</v>
      </c>
      <c r="I9" s="15" t="s">
        <v>65</v>
      </c>
      <c r="J9" s="14" t="s">
        <v>66</v>
      </c>
      <c r="K9" s="14" t="s">
        <v>67</v>
      </c>
      <c r="L9" s="14" t="s">
        <v>68</v>
      </c>
      <c r="M9" s="14" t="s">
        <v>64</v>
      </c>
      <c r="N9" s="14" t="s">
        <v>65</v>
      </c>
      <c r="O9" s="14" t="s">
        <v>66</v>
      </c>
      <c r="P9" s="14" t="s">
        <v>69</v>
      </c>
    </row>
    <row r="10" spans="2:16" ht="18" customHeight="1">
      <c r="B10" s="109" t="s">
        <v>141</v>
      </c>
      <c r="C10" s="110"/>
      <c r="D10" s="111"/>
      <c r="E10" s="13"/>
      <c r="F10" s="14"/>
      <c r="G10" s="14"/>
      <c r="H10" s="14"/>
      <c r="I10" s="15"/>
      <c r="J10" s="14"/>
      <c r="K10" s="14"/>
      <c r="L10" s="14"/>
      <c r="M10" s="14"/>
      <c r="N10" s="14"/>
      <c r="O10" s="14"/>
      <c r="P10" s="14"/>
    </row>
    <row r="11" spans="2:16" ht="25.5">
      <c r="B11" s="10">
        <v>1</v>
      </c>
      <c r="C11" s="20" t="s">
        <v>142</v>
      </c>
      <c r="D11" s="48" t="s">
        <v>14</v>
      </c>
      <c r="E11" s="25">
        <v>95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2:16" ht="18" customHeight="1">
      <c r="B12" s="10">
        <v>2</v>
      </c>
      <c r="C12" s="47" t="s">
        <v>143</v>
      </c>
      <c r="D12" s="2" t="s">
        <v>4</v>
      </c>
      <c r="E12" s="2">
        <v>1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2:16">
      <c r="B13" s="10">
        <v>3</v>
      </c>
      <c r="C13" s="47" t="s">
        <v>144</v>
      </c>
      <c r="D13" s="2" t="s">
        <v>4</v>
      </c>
      <c r="E13" s="2">
        <v>1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2:16" ht="16.899999999999999" customHeight="1">
      <c r="B14" s="10">
        <v>4</v>
      </c>
      <c r="C14" s="47" t="s">
        <v>145</v>
      </c>
      <c r="D14" s="49" t="s">
        <v>14</v>
      </c>
      <c r="E14" s="24">
        <v>95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2:16">
      <c r="B15" s="10">
        <v>5</v>
      </c>
      <c r="C15" s="16" t="s">
        <v>146</v>
      </c>
      <c r="D15" s="3" t="s">
        <v>151</v>
      </c>
      <c r="E15" s="50">
        <f>E67+E68</f>
        <v>10.1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2:16">
      <c r="B16" s="10">
        <v>6</v>
      </c>
      <c r="C16" s="16" t="s">
        <v>147</v>
      </c>
      <c r="D16" s="18" t="s">
        <v>130</v>
      </c>
      <c r="E16" s="17">
        <v>95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2:16">
      <c r="B17" s="10">
        <v>7</v>
      </c>
      <c r="C17" s="16" t="s">
        <v>148</v>
      </c>
      <c r="D17" s="18" t="s">
        <v>14</v>
      </c>
      <c r="E17" s="17">
        <v>16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2:16">
      <c r="B18" s="10">
        <v>8</v>
      </c>
      <c r="C18" s="47" t="s">
        <v>149</v>
      </c>
      <c r="D18" s="18" t="s">
        <v>14</v>
      </c>
      <c r="E18" s="17">
        <v>16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2:16">
      <c r="B19" s="10">
        <v>9</v>
      </c>
      <c r="C19" s="27" t="s">
        <v>53</v>
      </c>
      <c r="D19" s="51" t="s">
        <v>4</v>
      </c>
      <c r="E19" s="51">
        <v>1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2:16">
      <c r="B20" s="112" t="s">
        <v>150</v>
      </c>
      <c r="C20" s="113"/>
      <c r="D20" s="114"/>
      <c r="E20" s="10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2:16" ht="27">
      <c r="B21" s="10">
        <v>1</v>
      </c>
      <c r="C21" s="16" t="s">
        <v>74</v>
      </c>
      <c r="D21" s="17" t="s">
        <v>4</v>
      </c>
      <c r="E21" s="18">
        <v>1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2:16">
      <c r="B22" s="10">
        <v>2</v>
      </c>
      <c r="C22" s="1" t="s">
        <v>75</v>
      </c>
      <c r="D22" s="17" t="s">
        <v>4</v>
      </c>
      <c r="E22" s="18">
        <v>1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2:16" ht="16.899999999999999" customHeight="1">
      <c r="B23" s="10">
        <v>3</v>
      </c>
      <c r="C23" s="1" t="s">
        <v>76</v>
      </c>
      <c r="D23" s="17" t="s">
        <v>4</v>
      </c>
      <c r="E23" s="18">
        <v>1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2:16" ht="16.899999999999999" customHeight="1">
      <c r="B24" s="10">
        <v>4</v>
      </c>
      <c r="C24" s="1" t="s">
        <v>77</v>
      </c>
      <c r="D24" s="17" t="s">
        <v>4</v>
      </c>
      <c r="E24" s="18">
        <v>1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2:16" ht="16.899999999999999" customHeight="1">
      <c r="B25" s="10">
        <v>5</v>
      </c>
      <c r="C25" s="20" t="s">
        <v>78</v>
      </c>
      <c r="D25" s="17" t="s">
        <v>14</v>
      </c>
      <c r="E25" s="18">
        <v>30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2:16" ht="16.899999999999999" customHeight="1">
      <c r="B26" s="10">
        <v>6</v>
      </c>
      <c r="C26" s="16" t="s">
        <v>79</v>
      </c>
      <c r="D26" s="17" t="s">
        <v>80</v>
      </c>
      <c r="E26" s="18">
        <v>3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2:16" ht="16.899999999999999" customHeight="1">
      <c r="B27" s="10">
        <v>7</v>
      </c>
      <c r="C27" s="21" t="s">
        <v>81</v>
      </c>
      <c r="D27" s="17" t="s">
        <v>80</v>
      </c>
      <c r="E27" s="18">
        <v>1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2:16" ht="16.899999999999999" customHeight="1">
      <c r="B28" s="10">
        <v>8</v>
      </c>
      <c r="C28" s="22" t="s">
        <v>82</v>
      </c>
      <c r="D28" s="17" t="s">
        <v>80</v>
      </c>
      <c r="E28" s="18">
        <v>1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2:16" ht="16.899999999999999" customHeight="1">
      <c r="B29" s="10">
        <v>9</v>
      </c>
      <c r="C29" s="22" t="s">
        <v>83</v>
      </c>
      <c r="D29" s="17" t="s">
        <v>80</v>
      </c>
      <c r="E29" s="18">
        <v>1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2:16" ht="16.899999999999999" customHeight="1">
      <c r="B30" s="10">
        <v>10</v>
      </c>
      <c r="C30" s="22" t="s">
        <v>84</v>
      </c>
      <c r="D30" s="17" t="s">
        <v>80</v>
      </c>
      <c r="E30" s="18">
        <v>1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2:16">
      <c r="B31" s="10">
        <v>11</v>
      </c>
      <c r="C31" s="22" t="s">
        <v>85</v>
      </c>
      <c r="D31" s="17" t="s">
        <v>80</v>
      </c>
      <c r="E31" s="5">
        <v>1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2:16">
      <c r="B32" s="10">
        <v>12</v>
      </c>
      <c r="C32" s="22" t="s">
        <v>86</v>
      </c>
      <c r="D32" s="17" t="s">
        <v>80</v>
      </c>
      <c r="E32" s="18">
        <v>2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2:16" ht="15.75">
      <c r="B33" s="10">
        <v>13</v>
      </c>
      <c r="C33" s="22" t="s">
        <v>87</v>
      </c>
      <c r="D33" s="17" t="s">
        <v>80</v>
      </c>
      <c r="E33" s="18">
        <v>1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2:16">
      <c r="B34" s="10">
        <v>14</v>
      </c>
      <c r="C34" s="22" t="s">
        <v>88</v>
      </c>
      <c r="D34" s="17" t="s">
        <v>14</v>
      </c>
      <c r="E34" s="18">
        <v>12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2:16" ht="19.899999999999999" customHeight="1">
      <c r="B35" s="10">
        <v>15</v>
      </c>
      <c r="C35" s="22" t="s">
        <v>89</v>
      </c>
      <c r="D35" s="17" t="s">
        <v>14</v>
      </c>
      <c r="E35" s="18">
        <v>41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2:16" ht="19.899999999999999" customHeight="1">
      <c r="B36" s="10">
        <v>16</v>
      </c>
      <c r="C36" s="22" t="s">
        <v>90</v>
      </c>
      <c r="D36" s="17" t="s">
        <v>14</v>
      </c>
      <c r="E36" s="18">
        <v>27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2:16">
      <c r="B37" s="10">
        <v>17</v>
      </c>
      <c r="C37" s="22" t="s">
        <v>91</v>
      </c>
      <c r="D37" s="17" t="s">
        <v>14</v>
      </c>
      <c r="E37" s="18">
        <v>52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2:16">
      <c r="B38" s="10">
        <v>18</v>
      </c>
      <c r="C38" s="22" t="s">
        <v>92</v>
      </c>
      <c r="D38" s="17" t="s">
        <v>14</v>
      </c>
      <c r="E38" s="6">
        <v>0.5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2:16">
      <c r="B39" s="10">
        <v>19</v>
      </c>
      <c r="C39" s="22" t="s">
        <v>93</v>
      </c>
      <c r="D39" s="17" t="s">
        <v>14</v>
      </c>
      <c r="E39" s="6">
        <v>0.5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2:16">
      <c r="B40" s="11">
        <v>20</v>
      </c>
      <c r="C40" s="22" t="s">
        <v>94</v>
      </c>
      <c r="D40" s="17" t="s">
        <v>14</v>
      </c>
      <c r="E40" s="6">
        <v>2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2:16">
      <c r="B41" s="10">
        <v>21</v>
      </c>
      <c r="C41" s="22" t="s">
        <v>95</v>
      </c>
      <c r="D41" s="17" t="s">
        <v>80</v>
      </c>
      <c r="E41" s="18">
        <v>1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2:16" ht="30.6" customHeight="1">
      <c r="B42" s="10">
        <v>22</v>
      </c>
      <c r="C42" s="22" t="s">
        <v>96</v>
      </c>
      <c r="D42" s="17" t="s">
        <v>4</v>
      </c>
      <c r="E42" s="18">
        <v>1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2:16">
      <c r="B43" s="10">
        <v>23</v>
      </c>
      <c r="C43" s="22" t="s">
        <v>97</v>
      </c>
      <c r="D43" s="17" t="s">
        <v>4</v>
      </c>
      <c r="E43" s="18">
        <v>1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2:16" ht="16.899999999999999" customHeight="1">
      <c r="B44" s="10">
        <v>24</v>
      </c>
      <c r="C44" s="22" t="s">
        <v>98</v>
      </c>
      <c r="D44" s="17" t="s">
        <v>4</v>
      </c>
      <c r="E44" s="18">
        <v>1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2:16" ht="16.899999999999999" customHeight="1">
      <c r="B45" s="10">
        <v>25</v>
      </c>
      <c r="C45" s="22" t="s">
        <v>99</v>
      </c>
      <c r="D45" s="17" t="s">
        <v>4</v>
      </c>
      <c r="E45" s="18">
        <v>1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2:16" ht="38.25">
      <c r="B46" s="10">
        <v>26</v>
      </c>
      <c r="C46" s="23" t="s">
        <v>100</v>
      </c>
      <c r="D46" s="24" t="s">
        <v>4</v>
      </c>
      <c r="E46" s="24">
        <v>1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2:16" ht="30.6" customHeight="1">
      <c r="B47" s="10">
        <v>27</v>
      </c>
      <c r="C47" s="23" t="s">
        <v>101</v>
      </c>
      <c r="D47" s="3" t="s">
        <v>4</v>
      </c>
      <c r="E47" s="25">
        <v>1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2:16">
      <c r="B48" s="10">
        <v>28</v>
      </c>
      <c r="C48" s="26" t="s">
        <v>102</v>
      </c>
      <c r="D48" s="3" t="s">
        <v>4</v>
      </c>
      <c r="E48" s="25">
        <v>1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2:16">
      <c r="B49" s="10">
        <v>29</v>
      </c>
      <c r="C49" s="27" t="s">
        <v>103</v>
      </c>
      <c r="D49" s="3" t="s">
        <v>4</v>
      </c>
      <c r="E49" s="25">
        <v>1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2:16" ht="16.899999999999999" customHeight="1">
      <c r="B50" s="10">
        <v>30</v>
      </c>
      <c r="C50" s="22" t="s">
        <v>104</v>
      </c>
      <c r="D50" s="17" t="s">
        <v>4</v>
      </c>
      <c r="E50" s="18">
        <v>1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2:16" ht="30.6" customHeight="1">
      <c r="B51" s="10">
        <v>11</v>
      </c>
      <c r="C51" s="22" t="s">
        <v>104</v>
      </c>
      <c r="D51" s="10" t="s">
        <v>107</v>
      </c>
      <c r="E51" s="10">
        <v>1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2:16">
      <c r="B52" s="112" t="s">
        <v>105</v>
      </c>
      <c r="C52" s="113"/>
      <c r="D52" s="114"/>
      <c r="E52" s="10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2:16" ht="25.5">
      <c r="B53" s="3">
        <v>1</v>
      </c>
      <c r="C53" s="28" t="s">
        <v>106</v>
      </c>
      <c r="D53" s="3" t="s">
        <v>107</v>
      </c>
      <c r="E53" s="3">
        <v>1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2:16" ht="17.45" customHeight="1">
      <c r="B54" s="3">
        <f>B53+1</f>
        <v>2</v>
      </c>
      <c r="C54" s="29" t="s">
        <v>108</v>
      </c>
      <c r="D54" s="30" t="s">
        <v>109</v>
      </c>
      <c r="E54" s="30">
        <v>1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2:16" ht="19.149999999999999" customHeight="1">
      <c r="B55" s="3">
        <f t="shared" ref="B55:B63" si="0">B54+1</f>
        <v>3</v>
      </c>
      <c r="C55" s="31" t="s">
        <v>110</v>
      </c>
      <c r="D55" s="32" t="s">
        <v>14</v>
      </c>
      <c r="E55" s="32">
        <v>110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2:16">
      <c r="B56" s="3">
        <f t="shared" si="0"/>
        <v>4</v>
      </c>
      <c r="C56" s="28" t="s">
        <v>111</v>
      </c>
      <c r="D56" s="30" t="s">
        <v>4</v>
      </c>
      <c r="E56" s="30">
        <v>1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2:16">
      <c r="B57" s="3">
        <f t="shared" si="0"/>
        <v>5</v>
      </c>
      <c r="C57" s="27" t="s">
        <v>112</v>
      </c>
      <c r="D57" s="19" t="s">
        <v>14</v>
      </c>
      <c r="E57" s="25">
        <v>95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>
      <c r="B58" s="3">
        <f t="shared" si="0"/>
        <v>6</v>
      </c>
      <c r="C58" s="33" t="s">
        <v>113</v>
      </c>
      <c r="D58" s="19" t="s">
        <v>14</v>
      </c>
      <c r="E58" s="25">
        <v>95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2:16" ht="25.5">
      <c r="B59" s="3">
        <f t="shared" si="0"/>
        <v>7</v>
      </c>
      <c r="C59" s="33" t="s">
        <v>114</v>
      </c>
      <c r="D59" s="19" t="s">
        <v>4</v>
      </c>
      <c r="E59" s="25">
        <v>1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>
      <c r="B60" s="3">
        <f t="shared" si="0"/>
        <v>8</v>
      </c>
      <c r="C60" s="33" t="s">
        <v>115</v>
      </c>
      <c r="D60" s="19" t="s">
        <v>4</v>
      </c>
      <c r="E60" s="25">
        <v>2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>
      <c r="B61" s="3">
        <f t="shared" si="0"/>
        <v>9</v>
      </c>
      <c r="C61" s="34" t="s">
        <v>116</v>
      </c>
      <c r="D61" s="17" t="s">
        <v>14</v>
      </c>
      <c r="E61" s="35">
        <f>E12</f>
        <v>1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2:16">
      <c r="B62" s="3">
        <f t="shared" si="0"/>
        <v>10</v>
      </c>
      <c r="C62" s="36" t="s">
        <v>117</v>
      </c>
      <c r="D62" s="37" t="s">
        <v>107</v>
      </c>
      <c r="E62" s="35">
        <v>1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2:16" ht="25.5">
      <c r="B63" s="3">
        <f t="shared" si="0"/>
        <v>11</v>
      </c>
      <c r="C63" s="36" t="s">
        <v>118</v>
      </c>
      <c r="D63" s="37" t="s">
        <v>107</v>
      </c>
      <c r="E63" s="35">
        <v>1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2:16" ht="17.45" customHeight="1">
      <c r="B64" s="112" t="s">
        <v>119</v>
      </c>
      <c r="C64" s="113"/>
      <c r="D64" s="114"/>
      <c r="E64" s="10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2:16">
      <c r="B65" s="3">
        <v>1</v>
      </c>
      <c r="C65" s="27" t="s">
        <v>120</v>
      </c>
      <c r="D65" s="17" t="s">
        <v>121</v>
      </c>
      <c r="E65" s="38">
        <f>E57*1.2*2.5*1.1</f>
        <v>313.5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2:16" ht="16.899999999999999" customHeight="1">
      <c r="B66" s="3">
        <f t="shared" ref="B66:B76" si="1">B65+1</f>
        <v>2</v>
      </c>
      <c r="C66" s="39" t="s">
        <v>122</v>
      </c>
      <c r="D66" s="17" t="s">
        <v>121</v>
      </c>
      <c r="E66" s="38">
        <f>E65*3%</f>
        <v>9.4049999999999994</v>
      </c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2:16" ht="16.899999999999999" customHeight="1">
      <c r="B67" s="3">
        <f t="shared" si="1"/>
        <v>3</v>
      </c>
      <c r="C67" s="4" t="s">
        <v>123</v>
      </c>
      <c r="D67" s="17" t="s">
        <v>121</v>
      </c>
      <c r="E67" s="38">
        <v>0.6</v>
      </c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2:16" ht="25.5">
      <c r="B68" s="3">
        <f t="shared" si="1"/>
        <v>4</v>
      </c>
      <c r="C68" s="40" t="s">
        <v>124</v>
      </c>
      <c r="D68" s="17" t="s">
        <v>121</v>
      </c>
      <c r="E68" s="38">
        <f>E57*1*0.1</f>
        <v>9.5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2:16" ht="25.5">
      <c r="B69" s="3">
        <f t="shared" si="1"/>
        <v>5</v>
      </c>
      <c r="C69" s="41" t="s">
        <v>125</v>
      </c>
      <c r="D69" s="17" t="s">
        <v>121</v>
      </c>
      <c r="E69" s="38">
        <f>E57*1.1*0.3</f>
        <v>31.35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2:16">
      <c r="B70" s="3">
        <f t="shared" si="1"/>
        <v>6</v>
      </c>
      <c r="C70" s="41" t="s">
        <v>126</v>
      </c>
      <c r="D70" s="42" t="s">
        <v>127</v>
      </c>
      <c r="E70" s="18">
        <f>E65+E66-E67-E68-E69</f>
        <v>281.45499999999993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2:16">
      <c r="B71" s="3">
        <f t="shared" si="1"/>
        <v>7</v>
      </c>
      <c r="C71" s="41" t="s">
        <v>128</v>
      </c>
      <c r="D71" s="42" t="s">
        <v>127</v>
      </c>
      <c r="E71" s="18">
        <f>E67+E68+E69</f>
        <v>41.45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2:16">
      <c r="B72" s="3">
        <f t="shared" si="1"/>
        <v>8</v>
      </c>
      <c r="C72" s="43" t="s">
        <v>129</v>
      </c>
      <c r="D72" s="44" t="s">
        <v>130</v>
      </c>
      <c r="E72" s="18">
        <v>95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2:16">
      <c r="B73" s="3">
        <f t="shared" si="1"/>
        <v>9</v>
      </c>
      <c r="C73" s="45" t="s">
        <v>131</v>
      </c>
      <c r="D73" s="17" t="s">
        <v>132</v>
      </c>
      <c r="E73" s="18">
        <v>10</v>
      </c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2:16">
      <c r="B74" s="3">
        <f t="shared" si="1"/>
        <v>10</v>
      </c>
      <c r="C74" s="45" t="s">
        <v>133</v>
      </c>
      <c r="D74" s="17" t="s">
        <v>132</v>
      </c>
      <c r="E74" s="18">
        <v>5</v>
      </c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2:16">
      <c r="B75" s="3">
        <f t="shared" si="1"/>
        <v>11</v>
      </c>
      <c r="C75" s="27" t="s">
        <v>134</v>
      </c>
      <c r="D75" s="19" t="s">
        <v>135</v>
      </c>
      <c r="E75" s="19">
        <v>2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2:16">
      <c r="B76" s="3">
        <f t="shared" si="1"/>
        <v>12</v>
      </c>
      <c r="C76" s="27" t="s">
        <v>136</v>
      </c>
      <c r="D76" s="19" t="s">
        <v>14</v>
      </c>
      <c r="E76" s="19">
        <v>95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2:16">
      <c r="B77" s="103" t="s">
        <v>152</v>
      </c>
      <c r="C77" s="103"/>
      <c r="D77" s="128"/>
      <c r="E77" s="53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2:16">
      <c r="B78" s="3">
        <v>1</v>
      </c>
      <c r="C78" s="46" t="s">
        <v>137</v>
      </c>
      <c r="D78" s="130" t="s">
        <v>181</v>
      </c>
      <c r="E78" s="131">
        <v>130</v>
      </c>
      <c r="F78" s="126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2:16">
      <c r="B79" s="3">
        <v>2</v>
      </c>
      <c r="C79" s="46" t="s">
        <v>138</v>
      </c>
      <c r="D79" s="130" t="s">
        <v>181</v>
      </c>
      <c r="E79" s="131">
        <v>150</v>
      </c>
      <c r="F79" s="126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2:16">
      <c r="B80" s="3">
        <v>3</v>
      </c>
      <c r="C80" s="46" t="s">
        <v>139</v>
      </c>
      <c r="D80" s="130" t="s">
        <v>14</v>
      </c>
      <c r="E80" s="130">
        <v>40</v>
      </c>
      <c r="F80" s="126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2:16">
      <c r="B81" s="7">
        <v>4</v>
      </c>
      <c r="C81" s="52" t="s">
        <v>140</v>
      </c>
      <c r="D81" s="130" t="s">
        <v>4</v>
      </c>
      <c r="E81" s="130">
        <v>1</v>
      </c>
      <c r="F81" s="127"/>
      <c r="G81" s="53"/>
      <c r="H81" s="53"/>
      <c r="I81" s="53"/>
      <c r="J81" s="53"/>
      <c r="K81" s="53"/>
      <c r="L81" s="8"/>
      <c r="M81" s="8"/>
      <c r="N81" s="8"/>
      <c r="O81" s="8"/>
      <c r="P81" s="8"/>
    </row>
    <row r="82" spans="2:16" ht="16.5">
      <c r="B82" s="104" t="s">
        <v>153</v>
      </c>
      <c r="C82" s="104"/>
      <c r="D82" s="129"/>
      <c r="E82" s="129"/>
      <c r="F82" s="104"/>
      <c r="G82" s="104"/>
      <c r="H82" s="104"/>
      <c r="I82" s="104"/>
      <c r="J82" s="104"/>
      <c r="K82" s="104"/>
      <c r="L82" s="54"/>
      <c r="M82" s="54"/>
      <c r="N82" s="8"/>
      <c r="O82" s="8"/>
      <c r="P82" s="8"/>
    </row>
  </sheetData>
  <mergeCells count="15">
    <mergeCell ref="B77:D77"/>
    <mergeCell ref="B82:K82"/>
    <mergeCell ref="B2:P2"/>
    <mergeCell ref="B3:P3"/>
    <mergeCell ref="B4:P4"/>
    <mergeCell ref="L8:P8"/>
    <mergeCell ref="B10:D10"/>
    <mergeCell ref="B20:D20"/>
    <mergeCell ref="B52:D52"/>
    <mergeCell ref="B64:D64"/>
    <mergeCell ref="B8:B9"/>
    <mergeCell ref="C8:C9"/>
    <mergeCell ref="D8:D9"/>
    <mergeCell ref="E8:E9"/>
    <mergeCell ref="F8:K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A7F2B-5A47-4BBF-B7A9-F65B6967D249}">
  <dimension ref="B2:S77"/>
  <sheetViews>
    <sheetView tabSelected="1" workbookViewId="0">
      <selection activeCell="R10" sqref="R10"/>
    </sheetView>
  </sheetViews>
  <sheetFormatPr defaultRowHeight="15"/>
  <cols>
    <col min="2" max="2" width="4.85546875" customWidth="1"/>
    <col min="3" max="3" width="60.28515625" customWidth="1"/>
    <col min="4" max="4" width="9.42578125" bestFit="1" customWidth="1"/>
  </cols>
  <sheetData>
    <row r="2" spans="2:19" ht="18">
      <c r="B2" s="105" t="s">
        <v>180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86"/>
      <c r="R2" s="86"/>
      <c r="S2" s="86"/>
    </row>
    <row r="3" spans="2:19" ht="18">
      <c r="B3" s="106" t="s">
        <v>165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87"/>
      <c r="R3" s="87"/>
      <c r="S3" s="87"/>
    </row>
    <row r="4" spans="2:19">
      <c r="B4" s="107" t="s">
        <v>175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88"/>
      <c r="R4" s="88"/>
      <c r="S4" s="88"/>
    </row>
    <row r="6" spans="2:19">
      <c r="B6" t="s">
        <v>176</v>
      </c>
    </row>
    <row r="7" spans="2:19">
      <c r="B7" t="s">
        <v>177</v>
      </c>
    </row>
    <row r="9" spans="2:19" ht="16.5">
      <c r="B9" s="115" t="s">
        <v>0</v>
      </c>
      <c r="C9" s="117" t="s">
        <v>1</v>
      </c>
      <c r="D9" s="118" t="s">
        <v>72</v>
      </c>
      <c r="E9" s="118" t="s">
        <v>73</v>
      </c>
      <c r="F9" s="108" t="s">
        <v>70</v>
      </c>
      <c r="G9" s="108"/>
      <c r="H9" s="108"/>
      <c r="I9" s="119"/>
      <c r="J9" s="108"/>
      <c r="K9" s="108"/>
      <c r="L9" s="108" t="s">
        <v>71</v>
      </c>
      <c r="M9" s="108"/>
      <c r="N9" s="108"/>
      <c r="O9" s="108"/>
      <c r="P9" s="108"/>
    </row>
    <row r="10" spans="2:19" ht="73.5">
      <c r="B10" s="116"/>
      <c r="C10" s="117"/>
      <c r="D10" s="118"/>
      <c r="E10" s="118"/>
      <c r="F10" s="14" t="s">
        <v>62</v>
      </c>
      <c r="G10" s="14" t="s">
        <v>63</v>
      </c>
      <c r="H10" s="14" t="s">
        <v>64</v>
      </c>
      <c r="I10" s="15" t="s">
        <v>65</v>
      </c>
      <c r="J10" s="14" t="s">
        <v>66</v>
      </c>
      <c r="K10" s="14" t="s">
        <v>67</v>
      </c>
      <c r="L10" s="14" t="s">
        <v>68</v>
      </c>
      <c r="M10" s="14" t="s">
        <v>64</v>
      </c>
      <c r="N10" s="14" t="s">
        <v>65</v>
      </c>
      <c r="O10" s="14" t="s">
        <v>66</v>
      </c>
      <c r="P10" s="14" t="s">
        <v>69</v>
      </c>
    </row>
    <row r="11" spans="2:19">
      <c r="B11" s="123" t="s">
        <v>2</v>
      </c>
      <c r="C11" s="124"/>
      <c r="D11" s="124"/>
      <c r="E11" s="125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2:19" ht="30">
      <c r="B12" s="10">
        <v>1</v>
      </c>
      <c r="C12" s="9" t="s">
        <v>3</v>
      </c>
      <c r="D12" s="10">
        <v>1</v>
      </c>
      <c r="E12" s="10" t="s">
        <v>4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2:19">
      <c r="B13" s="10">
        <v>2</v>
      </c>
      <c r="C13" s="9" t="s">
        <v>5</v>
      </c>
      <c r="D13" s="10">
        <v>2</v>
      </c>
      <c r="E13" s="10" t="s">
        <v>6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2:19">
      <c r="B14" s="10">
        <v>3</v>
      </c>
      <c r="C14" s="9" t="s">
        <v>7</v>
      </c>
      <c r="D14" s="10">
        <v>1</v>
      </c>
      <c r="E14" s="10" t="s">
        <v>8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2:19">
      <c r="B15" s="10">
        <v>4</v>
      </c>
      <c r="C15" s="9" t="s">
        <v>9</v>
      </c>
      <c r="D15" s="10">
        <v>1</v>
      </c>
      <c r="E15" s="10" t="s">
        <v>6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2:19">
      <c r="B16" s="10">
        <v>5</v>
      </c>
      <c r="C16" s="9" t="s">
        <v>10</v>
      </c>
      <c r="D16" s="10">
        <v>2</v>
      </c>
      <c r="E16" s="10" t="s">
        <v>6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2:16">
      <c r="B17" s="10">
        <v>6</v>
      </c>
      <c r="C17" s="9" t="s">
        <v>11</v>
      </c>
      <c r="D17" s="10">
        <v>1</v>
      </c>
      <c r="E17" s="10" t="s">
        <v>6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2:16">
      <c r="B18" s="10">
        <v>7</v>
      </c>
      <c r="C18" s="9" t="s">
        <v>12</v>
      </c>
      <c r="D18" s="10">
        <v>1</v>
      </c>
      <c r="E18" s="10" t="s">
        <v>8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2:16">
      <c r="B19" s="10">
        <v>8</v>
      </c>
      <c r="C19" s="9" t="s">
        <v>13</v>
      </c>
      <c r="D19" s="10">
        <v>5</v>
      </c>
      <c r="E19" s="10" t="s">
        <v>14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2:16">
      <c r="B20" s="10">
        <v>9</v>
      </c>
      <c r="C20" s="9" t="s">
        <v>15</v>
      </c>
      <c r="D20" s="10">
        <v>2</v>
      </c>
      <c r="E20" s="10" t="s">
        <v>14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2:16">
      <c r="B21" s="10">
        <v>10</v>
      </c>
      <c r="C21" s="9" t="s">
        <v>16</v>
      </c>
      <c r="D21" s="10">
        <v>5</v>
      </c>
      <c r="E21" s="10" t="s">
        <v>8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2:16">
      <c r="B22" s="10">
        <v>11</v>
      </c>
      <c r="C22" s="9" t="s">
        <v>16</v>
      </c>
      <c r="D22" s="10">
        <v>5</v>
      </c>
      <c r="E22" s="10" t="s">
        <v>8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2:16">
      <c r="B23" s="10">
        <v>12</v>
      </c>
      <c r="C23" s="9" t="s">
        <v>16</v>
      </c>
      <c r="D23" s="10">
        <v>1</v>
      </c>
      <c r="E23" s="10" t="s">
        <v>8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2:16">
      <c r="B24" s="10">
        <v>13</v>
      </c>
      <c r="C24" s="9" t="s">
        <v>16</v>
      </c>
      <c r="D24" s="10">
        <v>2</v>
      </c>
      <c r="E24" s="10" t="s">
        <v>8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2:16">
      <c r="B25" s="10">
        <v>14</v>
      </c>
      <c r="C25" s="9" t="s">
        <v>17</v>
      </c>
      <c r="D25" s="10">
        <v>1</v>
      </c>
      <c r="E25" s="10" t="s">
        <v>8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2:16">
      <c r="B26" s="10">
        <v>15</v>
      </c>
      <c r="C26" s="9" t="s">
        <v>18</v>
      </c>
      <c r="D26" s="10">
        <v>1</v>
      </c>
      <c r="E26" s="10" t="s">
        <v>8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2:16">
      <c r="B27" s="10">
        <v>16</v>
      </c>
      <c r="C27" s="9" t="s">
        <v>19</v>
      </c>
      <c r="D27" s="10">
        <v>2</v>
      </c>
      <c r="E27" s="10" t="s">
        <v>6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2:16">
      <c r="B28" s="10">
        <v>17</v>
      </c>
      <c r="C28" s="9" t="s">
        <v>20</v>
      </c>
      <c r="D28" s="10">
        <v>6</v>
      </c>
      <c r="E28" s="10" t="s">
        <v>14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2:16">
      <c r="B29" s="10">
        <v>18</v>
      </c>
      <c r="C29" s="9" t="s">
        <v>21</v>
      </c>
      <c r="D29" s="10">
        <v>1</v>
      </c>
      <c r="E29" s="10" t="s">
        <v>14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2:16">
      <c r="B30" s="10">
        <v>19</v>
      </c>
      <c r="C30" s="9" t="s">
        <v>22</v>
      </c>
      <c r="D30" s="10">
        <v>3</v>
      </c>
      <c r="E30" s="10" t="s">
        <v>14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2:16">
      <c r="B31" s="10">
        <v>20</v>
      </c>
      <c r="C31" s="9" t="s">
        <v>23</v>
      </c>
      <c r="D31" s="10">
        <v>12</v>
      </c>
      <c r="E31" s="10" t="s">
        <v>14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2:16">
      <c r="B32" s="10">
        <v>21</v>
      </c>
      <c r="C32" s="9" t="s">
        <v>24</v>
      </c>
      <c r="D32" s="10">
        <v>11</v>
      </c>
      <c r="E32" s="10" t="s">
        <v>14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2:16">
      <c r="B33" s="10">
        <v>22</v>
      </c>
      <c r="C33" s="9" t="s">
        <v>25</v>
      </c>
      <c r="D33" s="10">
        <v>3</v>
      </c>
      <c r="E33" s="10" t="s">
        <v>14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2:16">
      <c r="B34" s="10">
        <v>23</v>
      </c>
      <c r="C34" s="9" t="s">
        <v>26</v>
      </c>
      <c r="D34" s="10">
        <v>6</v>
      </c>
      <c r="E34" s="10" t="s">
        <v>14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2:16">
      <c r="B35" s="10">
        <v>24</v>
      </c>
      <c r="C35" s="9" t="s">
        <v>27</v>
      </c>
      <c r="D35" s="10">
        <v>4</v>
      </c>
      <c r="E35" s="10" t="s">
        <v>6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2:16">
      <c r="B36" s="10">
        <v>25</v>
      </c>
      <c r="C36" s="9" t="s">
        <v>28</v>
      </c>
      <c r="D36" s="10">
        <v>1</v>
      </c>
      <c r="E36" s="10" t="s">
        <v>8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2:16">
      <c r="B37" s="10">
        <v>26</v>
      </c>
      <c r="C37" s="9" t="s">
        <v>29</v>
      </c>
      <c r="D37" s="10">
        <v>1</v>
      </c>
      <c r="E37" s="10" t="s">
        <v>6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2:16">
      <c r="B38" s="10">
        <v>27</v>
      </c>
      <c r="C38" s="9" t="s">
        <v>30</v>
      </c>
      <c r="D38" s="10">
        <v>1</v>
      </c>
      <c r="E38" s="10" t="s">
        <v>6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2:16">
      <c r="B39" s="120" t="s">
        <v>31</v>
      </c>
      <c r="C39" s="121"/>
      <c r="D39" s="121"/>
      <c r="E39" s="122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2:16" ht="30">
      <c r="B40" s="10">
        <v>1</v>
      </c>
      <c r="C40" s="9" t="s">
        <v>61</v>
      </c>
      <c r="D40" s="10">
        <v>2</v>
      </c>
      <c r="E40" s="10" t="s">
        <v>6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2:16">
      <c r="B41" s="10">
        <v>2</v>
      </c>
      <c r="C41" s="9" t="s">
        <v>32</v>
      </c>
      <c r="D41" s="10">
        <v>1</v>
      </c>
      <c r="E41" s="10" t="s">
        <v>8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2:16">
      <c r="B42" s="10">
        <v>3</v>
      </c>
      <c r="C42" s="9" t="s">
        <v>33</v>
      </c>
      <c r="D42" s="10">
        <v>1</v>
      </c>
      <c r="E42" s="10" t="s">
        <v>8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2:16">
      <c r="B43" s="10">
        <v>4</v>
      </c>
      <c r="C43" s="9" t="s">
        <v>33</v>
      </c>
      <c r="D43" s="10">
        <v>1</v>
      </c>
      <c r="E43" s="10" t="s">
        <v>8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2:16">
      <c r="B44" s="10">
        <v>5</v>
      </c>
      <c r="C44" s="9" t="s">
        <v>34</v>
      </c>
      <c r="D44" s="10">
        <v>2</v>
      </c>
      <c r="E44" s="10" t="s">
        <v>6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2:16" ht="60">
      <c r="B45" s="10">
        <v>6</v>
      </c>
      <c r="C45" s="9" t="s">
        <v>35</v>
      </c>
      <c r="D45" s="10">
        <v>1</v>
      </c>
      <c r="E45" s="10" t="s">
        <v>6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2:16">
      <c r="B46" s="10">
        <v>7</v>
      </c>
      <c r="C46" s="9" t="s">
        <v>5</v>
      </c>
      <c r="D46" s="10">
        <v>4</v>
      </c>
      <c r="E46" s="10" t="s">
        <v>6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2:16">
      <c r="B47" s="10">
        <v>8</v>
      </c>
      <c r="C47" s="9" t="s">
        <v>36</v>
      </c>
      <c r="D47" s="10">
        <v>3</v>
      </c>
      <c r="E47" s="10" t="s">
        <v>14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2:16">
      <c r="B48" s="10">
        <v>9</v>
      </c>
      <c r="C48" s="9" t="s">
        <v>37</v>
      </c>
      <c r="D48" s="10">
        <v>7</v>
      </c>
      <c r="E48" s="10" t="s">
        <v>14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2:16">
      <c r="B49" s="10">
        <v>10</v>
      </c>
      <c r="C49" s="9" t="s">
        <v>38</v>
      </c>
      <c r="D49" s="10">
        <v>7</v>
      </c>
      <c r="E49" s="10" t="s">
        <v>14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2:16" ht="30">
      <c r="B50" s="10">
        <v>11</v>
      </c>
      <c r="C50" s="9" t="s">
        <v>39</v>
      </c>
      <c r="D50" s="10">
        <v>2</v>
      </c>
      <c r="E50" s="10" t="s">
        <v>14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2:16">
      <c r="B51" s="10">
        <v>12</v>
      </c>
      <c r="C51" s="9" t="s">
        <v>40</v>
      </c>
      <c r="D51" s="10">
        <v>3</v>
      </c>
      <c r="E51" s="10" t="s">
        <v>14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2:16">
      <c r="B52" s="10">
        <v>13</v>
      </c>
      <c r="C52" s="9" t="s">
        <v>41</v>
      </c>
      <c r="D52" s="10">
        <v>1</v>
      </c>
      <c r="E52" s="10" t="s">
        <v>8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2:16">
      <c r="B53" s="10">
        <v>14</v>
      </c>
      <c r="C53" s="9" t="s">
        <v>19</v>
      </c>
      <c r="D53" s="10">
        <v>1</v>
      </c>
      <c r="E53" s="10" t="s">
        <v>6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2:16">
      <c r="B54" s="10">
        <v>15</v>
      </c>
      <c r="C54" s="9" t="s">
        <v>16</v>
      </c>
      <c r="D54" s="10">
        <v>4</v>
      </c>
      <c r="E54" s="10" t="s">
        <v>8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2:16">
      <c r="B55" s="10">
        <v>16</v>
      </c>
      <c r="C55" s="9" t="s">
        <v>16</v>
      </c>
      <c r="D55" s="10">
        <v>1</v>
      </c>
      <c r="E55" s="10" t="s">
        <v>8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2:16">
      <c r="B56" s="10">
        <v>17</v>
      </c>
      <c r="C56" s="9" t="s">
        <v>16</v>
      </c>
      <c r="D56" s="10">
        <v>1</v>
      </c>
      <c r="E56" s="10" t="s">
        <v>8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2:16">
      <c r="B57" s="10">
        <v>18</v>
      </c>
      <c r="C57" s="9" t="s">
        <v>18</v>
      </c>
      <c r="D57" s="10">
        <v>1</v>
      </c>
      <c r="E57" s="10" t="s">
        <v>8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2:16">
      <c r="B58" s="10">
        <v>19</v>
      </c>
      <c r="C58" s="9" t="s">
        <v>42</v>
      </c>
      <c r="D58" s="10">
        <v>2</v>
      </c>
      <c r="E58" s="10" t="s">
        <v>6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2:16">
      <c r="B59" s="10">
        <v>20</v>
      </c>
      <c r="C59" s="9" t="s">
        <v>43</v>
      </c>
      <c r="D59" s="10">
        <v>2</v>
      </c>
      <c r="E59" s="10" t="s">
        <v>6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>
      <c r="B60" s="10">
        <v>21</v>
      </c>
      <c r="C60" s="9" t="s">
        <v>44</v>
      </c>
      <c r="D60" s="10">
        <v>2</v>
      </c>
      <c r="E60" s="10" t="s">
        <v>6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>
      <c r="B61" s="10">
        <v>22</v>
      </c>
      <c r="C61" s="9" t="s">
        <v>45</v>
      </c>
      <c r="D61" s="10">
        <v>2</v>
      </c>
      <c r="E61" s="10" t="s">
        <v>6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2:16">
      <c r="B62" s="10">
        <v>23</v>
      </c>
      <c r="C62" s="9" t="s">
        <v>46</v>
      </c>
      <c r="D62" s="10">
        <v>1</v>
      </c>
      <c r="E62" s="10" t="s">
        <v>6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2:16">
      <c r="B63" s="10">
        <v>24</v>
      </c>
      <c r="C63" s="9" t="s">
        <v>47</v>
      </c>
      <c r="D63" s="12">
        <v>0.34092864000000001</v>
      </c>
      <c r="E63" s="10" t="s">
        <v>48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2:16">
      <c r="B64" s="10">
        <v>25</v>
      </c>
      <c r="C64" s="9" t="s">
        <v>49</v>
      </c>
      <c r="D64" s="12">
        <v>5.6802600000000009E-2</v>
      </c>
      <c r="E64" s="10" t="s">
        <v>48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2:16">
      <c r="B65" s="10">
        <v>26</v>
      </c>
      <c r="C65" s="9" t="s">
        <v>50</v>
      </c>
      <c r="D65" s="10">
        <v>1</v>
      </c>
      <c r="E65" s="10" t="s">
        <v>6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2:16">
      <c r="B66" s="10">
        <v>27</v>
      </c>
      <c r="C66" s="9" t="s">
        <v>51</v>
      </c>
      <c r="D66" s="10">
        <v>1</v>
      </c>
      <c r="E66" s="10" t="s">
        <v>6</v>
      </c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2:16">
      <c r="B67" s="10">
        <v>28</v>
      </c>
      <c r="C67" s="9" t="s">
        <v>52</v>
      </c>
      <c r="D67" s="10">
        <v>1</v>
      </c>
      <c r="E67" s="10" t="s">
        <v>8</v>
      </c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2:16">
      <c r="B68" s="10">
        <v>29</v>
      </c>
      <c r="C68" s="9" t="s">
        <v>53</v>
      </c>
      <c r="D68" s="10">
        <v>1</v>
      </c>
      <c r="E68" s="10" t="s">
        <v>6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2:16">
      <c r="B69" s="10">
        <v>30</v>
      </c>
      <c r="C69" s="9" t="s">
        <v>54</v>
      </c>
      <c r="D69" s="10">
        <v>2</v>
      </c>
      <c r="E69" s="10" t="s">
        <v>6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2:16">
      <c r="B70" s="10">
        <v>31</v>
      </c>
      <c r="C70" s="9" t="s">
        <v>55</v>
      </c>
      <c r="D70" s="10">
        <v>2</v>
      </c>
      <c r="E70" s="10" t="s">
        <v>6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2:16">
      <c r="B71" s="10">
        <v>32</v>
      </c>
      <c r="C71" s="9" t="s">
        <v>56</v>
      </c>
      <c r="D71" s="10">
        <v>2</v>
      </c>
      <c r="E71" s="10" t="s">
        <v>6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2:16">
      <c r="B72" s="10">
        <v>33</v>
      </c>
      <c r="C72" s="9" t="s">
        <v>57</v>
      </c>
      <c r="D72" s="10">
        <v>1</v>
      </c>
      <c r="E72" s="10" t="s">
        <v>6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2:16">
      <c r="B73" s="10">
        <v>34</v>
      </c>
      <c r="C73" s="9" t="s">
        <v>30</v>
      </c>
      <c r="D73" s="10">
        <v>1</v>
      </c>
      <c r="E73" s="10" t="s">
        <v>6</v>
      </c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2:16">
      <c r="B74" s="120" t="s">
        <v>58</v>
      </c>
      <c r="C74" s="121"/>
      <c r="D74" s="121"/>
      <c r="E74" s="122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2:16" ht="30">
      <c r="B75" s="10">
        <v>1</v>
      </c>
      <c r="C75" s="9" t="s">
        <v>59</v>
      </c>
      <c r="D75" s="10">
        <v>40</v>
      </c>
      <c r="E75" s="10" t="s">
        <v>14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2:16" ht="30">
      <c r="B76" s="10">
        <v>2</v>
      </c>
      <c r="C76" s="9" t="s">
        <v>60</v>
      </c>
      <c r="D76" s="10">
        <v>4</v>
      </c>
      <c r="E76" s="10" t="s">
        <v>8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2:16" ht="16.5">
      <c r="B77" s="104" t="s">
        <v>153</v>
      </c>
      <c r="C77" s="104"/>
      <c r="D77" s="104"/>
      <c r="E77" s="104"/>
      <c r="F77" s="104"/>
      <c r="G77" s="104"/>
      <c r="H77" s="104"/>
      <c r="I77" s="104"/>
      <c r="J77" s="104"/>
      <c r="K77" s="104"/>
      <c r="L77" s="8"/>
      <c r="M77" s="8"/>
      <c r="N77" s="8"/>
      <c r="O77" s="8"/>
      <c r="P77" s="8"/>
    </row>
  </sheetData>
  <mergeCells count="13">
    <mergeCell ref="B77:K77"/>
    <mergeCell ref="B2:P2"/>
    <mergeCell ref="B3:P3"/>
    <mergeCell ref="B4:P4"/>
    <mergeCell ref="B39:E39"/>
    <mergeCell ref="B11:E11"/>
    <mergeCell ref="B74:E74"/>
    <mergeCell ref="F9:K9"/>
    <mergeCell ref="L9:P9"/>
    <mergeCell ref="C9:C10"/>
    <mergeCell ref="D9:D10"/>
    <mergeCell ref="E9:E10"/>
    <mergeCell ref="B9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Kopsavilkums</vt:lpstr>
      <vt:lpstr>UKT</vt:lpstr>
      <vt:lpstr>UK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Oļegs Hlusovs</dc:creator>
  <cp:lastModifiedBy>zane.indersone</cp:lastModifiedBy>
  <dcterms:created xsi:type="dcterms:W3CDTF">2024-01-29T16:30:49Z</dcterms:created>
  <dcterms:modified xsi:type="dcterms:W3CDTF">2024-02-01T13:00:38Z</dcterms:modified>
</cp:coreProperties>
</file>